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05" activeTab="0"/>
  </bookViews>
  <sheets>
    <sheet name="зп1" sheetId="1" r:id="rId1"/>
  </sheets>
  <definedNames>
    <definedName name="_xlnm.Print_Area" localSheetId="0">'зп1'!$A$1:$H$52</definedName>
  </definedNames>
  <calcPr fullCalcOnLoad="1"/>
</workbook>
</file>

<file path=xl/sharedStrings.xml><?xml version="1.0" encoding="utf-8"?>
<sst xmlns="http://schemas.openxmlformats.org/spreadsheetml/2006/main" count="39" uniqueCount="32">
  <si>
    <t>Фирма</t>
  </si>
  <si>
    <t>Подоходный налог</t>
  </si>
  <si>
    <t>Фонд Пенсионный</t>
  </si>
  <si>
    <t>Фонд Безработицы</t>
  </si>
  <si>
    <t>Фонд Соц. Страхование</t>
  </si>
  <si>
    <t>Фонд Несчастн. Случая</t>
  </si>
  <si>
    <t>З/п Рабочего</t>
  </si>
  <si>
    <t>Схема получения заработной платы</t>
  </si>
  <si>
    <t>Система общего налогообложения</t>
  </si>
  <si>
    <t>Удержания из з/п сотрудников</t>
  </si>
  <si>
    <t>безработица</t>
  </si>
  <si>
    <t>-</t>
  </si>
  <si>
    <t>подоходный</t>
  </si>
  <si>
    <t>НА РУКИ:</t>
  </si>
  <si>
    <t>Начисления на з/п сотрудников</t>
  </si>
  <si>
    <t>соцстрах</t>
  </si>
  <si>
    <t>пенсионный</t>
  </si>
  <si>
    <t>несч. случай</t>
  </si>
  <si>
    <t>грн/день</t>
  </si>
  <si>
    <t>грн/час</t>
  </si>
  <si>
    <t>Фонд з/п + начисления</t>
  </si>
  <si>
    <t>Рабочий</t>
  </si>
  <si>
    <t>"грязными"</t>
  </si>
  <si>
    <t>"на руки"</t>
  </si>
  <si>
    <t>min з/п</t>
  </si>
  <si>
    <t>прожит. min</t>
  </si>
  <si>
    <t>соцстрах ( прож. мин)</t>
  </si>
  <si>
    <r>
      <t xml:space="preserve">(0,5 % если меньшн </t>
    </r>
    <r>
      <rPr>
        <sz val="10"/>
        <color indexed="10"/>
        <rFont val="Arial Cyr"/>
        <family val="2"/>
      </rPr>
      <t>прож. min</t>
    </r>
    <r>
      <rPr>
        <sz val="10"/>
        <rFont val="Arial Cyr"/>
        <family val="0"/>
      </rPr>
      <t>)</t>
    </r>
  </si>
  <si>
    <t>не удерживается из больничного</t>
  </si>
  <si>
    <t xml:space="preserve">    льгота 257,5 грн при &lt;890 грн</t>
  </si>
  <si>
    <t>налоги</t>
  </si>
  <si>
    <t>Чтобы сотрудник получил "на руки" 1000 грн, фирма со счета снимает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</si>
</sst>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.00\ [$грн.-422]"/>
    <numFmt numFmtId="173" formatCode="#,##0\ [$грн.-422]"/>
    <numFmt numFmtId="174" formatCode="mmm/yyyy"/>
    <numFmt numFmtId="175" formatCode="[$-FC19]d\ mmmm\ yyyy\ &quot;г.&quot;"/>
    <numFmt numFmtId="176" formatCode="[$-419]d\ mmm;@"/>
    <numFmt numFmtId="177" formatCode="d/m;@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\ [$грн.-422];[Red]\-#,##0\ [$грн.-422]"/>
  </numFmts>
  <fonts count="15">
    <font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i/>
      <sz val="10"/>
      <color indexed="10"/>
      <name val="Arial Cyr"/>
      <family val="2"/>
    </font>
    <font>
      <sz val="10"/>
      <color indexed="10"/>
      <name val="Arial Cyr"/>
      <family val="2"/>
    </font>
    <font>
      <i/>
      <sz val="10"/>
      <name val="Arial Narrow"/>
      <family val="2"/>
    </font>
    <font>
      <sz val="10"/>
      <name val="Arial Narrow"/>
      <family val="2"/>
    </font>
    <font>
      <sz val="12"/>
      <color indexed="10"/>
      <name val="Arial Narrow"/>
      <family val="2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173" fontId="0" fillId="0" borderId="9" xfId="0" applyNumberFormat="1" applyBorder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 indent="1"/>
    </xf>
    <xf numFmtId="10" fontId="0" fillId="0" borderId="0" xfId="0" applyNumberFormat="1" applyAlignment="1">
      <alignment horizontal="center"/>
    </xf>
    <xf numFmtId="10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/>
    </xf>
    <xf numFmtId="173" fontId="3" fillId="0" borderId="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173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82" fontId="0" fillId="0" borderId="0" xfId="0" applyNumberFormat="1" applyAlignment="1">
      <alignment/>
    </xf>
    <xf numFmtId="0" fontId="11" fillId="0" borderId="0" xfId="0" applyFont="1" applyAlignment="1">
      <alignment/>
    </xf>
    <xf numFmtId="0" fontId="8" fillId="0" borderId="11" xfId="0" applyFont="1" applyBorder="1" applyAlignment="1">
      <alignment horizontal="right"/>
    </xf>
    <xf numFmtId="182" fontId="3" fillId="0" borderId="9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6</xdr:row>
      <xdr:rowOff>76200</xdr:rowOff>
    </xdr:from>
    <xdr:to>
      <xdr:col>4</xdr:col>
      <xdr:colOff>542925</xdr:colOff>
      <xdr:row>23</xdr:row>
      <xdr:rowOff>47625</xdr:rowOff>
    </xdr:to>
    <xdr:sp>
      <xdr:nvSpPr>
        <xdr:cNvPr id="1" name="AutoShape 18"/>
        <xdr:cNvSpPr>
          <a:spLocks/>
        </xdr:cNvSpPr>
      </xdr:nvSpPr>
      <xdr:spPr>
        <a:xfrm>
          <a:off x="3581400" y="933450"/>
          <a:ext cx="1247775" cy="2657475"/>
        </a:xfrm>
        <a:prstGeom prst="down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104775</xdr:colOff>
      <xdr:row>15</xdr:row>
      <xdr:rowOff>114300</xdr:rowOff>
    </xdr:from>
    <xdr:to>
      <xdr:col>6</xdr:col>
      <xdr:colOff>581025</xdr:colOff>
      <xdr:row>17</xdr:row>
      <xdr:rowOff>57150</xdr:rowOff>
    </xdr:to>
    <xdr:sp>
      <xdr:nvSpPr>
        <xdr:cNvPr id="2" name="TextBox 19"/>
        <xdr:cNvSpPr txBox="1">
          <a:spLocks noChangeArrowheads="1"/>
        </xdr:cNvSpPr>
      </xdr:nvSpPr>
      <xdr:spPr>
        <a:xfrm>
          <a:off x="5991225" y="2352675"/>
          <a:ext cx="476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33,2%</a:t>
          </a:r>
        </a:p>
      </xdr:txBody>
    </xdr:sp>
    <xdr:clientData/>
  </xdr:twoCellAnchor>
  <xdr:twoCellAnchor>
    <xdr:from>
      <xdr:col>6</xdr:col>
      <xdr:colOff>104775</xdr:colOff>
      <xdr:row>12</xdr:row>
      <xdr:rowOff>123825</xdr:rowOff>
    </xdr:from>
    <xdr:to>
      <xdr:col>6</xdr:col>
      <xdr:colOff>542925</xdr:colOff>
      <xdr:row>14</xdr:row>
      <xdr:rowOff>66675</xdr:rowOff>
    </xdr:to>
    <xdr:sp>
      <xdr:nvSpPr>
        <xdr:cNvPr id="3" name="TextBox 20"/>
        <xdr:cNvSpPr txBox="1">
          <a:spLocks noChangeArrowheads="1"/>
        </xdr:cNvSpPr>
      </xdr:nvSpPr>
      <xdr:spPr>
        <a:xfrm>
          <a:off x="5991225" y="1876425"/>
          <a:ext cx="438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1,3%</a:t>
          </a:r>
        </a:p>
      </xdr:txBody>
    </xdr:sp>
    <xdr:clientData/>
  </xdr:twoCellAnchor>
  <xdr:twoCellAnchor>
    <xdr:from>
      <xdr:col>6</xdr:col>
      <xdr:colOff>47625</xdr:colOff>
      <xdr:row>9</xdr:row>
      <xdr:rowOff>47625</xdr:rowOff>
    </xdr:from>
    <xdr:to>
      <xdr:col>6</xdr:col>
      <xdr:colOff>600075</xdr:colOff>
      <xdr:row>10</xdr:row>
      <xdr:rowOff>152400</xdr:rowOff>
    </xdr:to>
    <xdr:sp>
      <xdr:nvSpPr>
        <xdr:cNvPr id="4" name="TextBox 21"/>
        <xdr:cNvSpPr txBox="1">
          <a:spLocks noChangeArrowheads="1"/>
        </xdr:cNvSpPr>
      </xdr:nvSpPr>
      <xdr:spPr>
        <a:xfrm>
          <a:off x="5934075" y="1314450"/>
          <a:ext cx="561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1,5%</a:t>
          </a:r>
        </a:p>
      </xdr:txBody>
    </xdr:sp>
    <xdr:clientData/>
  </xdr:twoCellAnchor>
  <xdr:twoCellAnchor>
    <xdr:from>
      <xdr:col>6</xdr:col>
      <xdr:colOff>104775</xdr:colOff>
      <xdr:row>18</xdr:row>
      <xdr:rowOff>123825</xdr:rowOff>
    </xdr:from>
    <xdr:to>
      <xdr:col>6</xdr:col>
      <xdr:colOff>533400</xdr:colOff>
      <xdr:row>20</xdr:row>
      <xdr:rowOff>66675</xdr:rowOff>
    </xdr:to>
    <xdr:sp>
      <xdr:nvSpPr>
        <xdr:cNvPr id="5" name="TextBox 22"/>
        <xdr:cNvSpPr txBox="1">
          <a:spLocks noChangeArrowheads="1"/>
        </xdr:cNvSpPr>
      </xdr:nvSpPr>
      <xdr:spPr>
        <a:xfrm>
          <a:off x="5991225" y="2847975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3%</a:t>
          </a:r>
        </a:p>
      </xdr:txBody>
    </xdr:sp>
    <xdr:clientData/>
  </xdr:twoCellAnchor>
  <xdr:twoCellAnchor>
    <xdr:from>
      <xdr:col>3</xdr:col>
      <xdr:colOff>561975</xdr:colOff>
      <xdr:row>15</xdr:row>
      <xdr:rowOff>95250</xdr:rowOff>
    </xdr:from>
    <xdr:to>
      <xdr:col>4</xdr:col>
      <xdr:colOff>285750</xdr:colOff>
      <xdr:row>17</xdr:row>
      <xdr:rowOff>38100</xdr:rowOff>
    </xdr:to>
    <xdr:sp>
      <xdr:nvSpPr>
        <xdr:cNvPr id="6" name="TextBox 23"/>
        <xdr:cNvSpPr txBox="1">
          <a:spLocks noChangeArrowheads="1"/>
        </xdr:cNvSpPr>
      </xdr:nvSpPr>
      <xdr:spPr>
        <a:xfrm>
          <a:off x="3933825" y="2333625"/>
          <a:ext cx="638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2%</a:t>
          </a:r>
        </a:p>
      </xdr:txBody>
    </xdr:sp>
    <xdr:clientData/>
  </xdr:twoCellAnchor>
  <xdr:twoCellAnchor>
    <xdr:from>
      <xdr:col>3</xdr:col>
      <xdr:colOff>542925</xdr:colOff>
      <xdr:row>12</xdr:row>
      <xdr:rowOff>133350</xdr:rowOff>
    </xdr:from>
    <xdr:to>
      <xdr:col>4</xdr:col>
      <xdr:colOff>314325</xdr:colOff>
      <xdr:row>14</xdr:row>
      <xdr:rowOff>76200</xdr:rowOff>
    </xdr:to>
    <xdr:sp>
      <xdr:nvSpPr>
        <xdr:cNvPr id="7" name="TextBox 24"/>
        <xdr:cNvSpPr txBox="1">
          <a:spLocks noChangeArrowheads="1"/>
        </xdr:cNvSpPr>
      </xdr:nvSpPr>
      <xdr:spPr>
        <a:xfrm>
          <a:off x="3914775" y="1885950"/>
          <a:ext cx="685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0,5%</a:t>
          </a:r>
        </a:p>
      </xdr:txBody>
    </xdr:sp>
    <xdr:clientData/>
  </xdr:twoCellAnchor>
  <xdr:twoCellAnchor>
    <xdr:from>
      <xdr:col>3</xdr:col>
      <xdr:colOff>476250</xdr:colOff>
      <xdr:row>9</xdr:row>
      <xdr:rowOff>76200</xdr:rowOff>
    </xdr:from>
    <xdr:to>
      <xdr:col>4</xdr:col>
      <xdr:colOff>276225</xdr:colOff>
      <xdr:row>11</xdr:row>
      <xdr:rowOff>19050</xdr:rowOff>
    </xdr:to>
    <xdr:sp>
      <xdr:nvSpPr>
        <xdr:cNvPr id="8" name="TextBox 25"/>
        <xdr:cNvSpPr txBox="1">
          <a:spLocks noChangeArrowheads="1"/>
        </xdr:cNvSpPr>
      </xdr:nvSpPr>
      <xdr:spPr>
        <a:xfrm>
          <a:off x="3848100" y="1343025"/>
          <a:ext cx="714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1%</a:t>
          </a:r>
        </a:p>
      </xdr:txBody>
    </xdr:sp>
    <xdr:clientData/>
  </xdr:twoCellAnchor>
  <xdr:twoCellAnchor>
    <xdr:from>
      <xdr:col>3</xdr:col>
      <xdr:colOff>523875</xdr:colOff>
      <xdr:row>7</xdr:row>
      <xdr:rowOff>38100</xdr:rowOff>
    </xdr:from>
    <xdr:to>
      <xdr:col>4</xdr:col>
      <xdr:colOff>247650</xdr:colOff>
      <xdr:row>8</xdr:row>
      <xdr:rowOff>142875</xdr:rowOff>
    </xdr:to>
    <xdr:sp>
      <xdr:nvSpPr>
        <xdr:cNvPr id="9" name="TextBox 26"/>
        <xdr:cNvSpPr txBox="1">
          <a:spLocks noChangeArrowheads="1"/>
        </xdr:cNvSpPr>
      </xdr:nvSpPr>
      <xdr:spPr>
        <a:xfrm>
          <a:off x="3895725" y="981075"/>
          <a:ext cx="638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15%</a:t>
          </a:r>
        </a:p>
      </xdr:txBody>
    </xdr:sp>
    <xdr:clientData/>
  </xdr:twoCellAnchor>
  <xdr:twoCellAnchor>
    <xdr:from>
      <xdr:col>0</xdr:col>
      <xdr:colOff>152400</xdr:colOff>
      <xdr:row>14</xdr:row>
      <xdr:rowOff>0</xdr:rowOff>
    </xdr:from>
    <xdr:to>
      <xdr:col>0</xdr:col>
      <xdr:colOff>847725</xdr:colOff>
      <xdr:row>14</xdr:row>
      <xdr:rowOff>0</xdr:rowOff>
    </xdr:to>
    <xdr:sp>
      <xdr:nvSpPr>
        <xdr:cNvPr id="10" name="Line 27"/>
        <xdr:cNvSpPr>
          <a:spLocks/>
        </xdr:cNvSpPr>
      </xdr:nvSpPr>
      <xdr:spPr>
        <a:xfrm>
          <a:off x="152400" y="20764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114300</xdr:colOff>
      <xdr:row>7</xdr:row>
      <xdr:rowOff>95250</xdr:rowOff>
    </xdr:from>
    <xdr:to>
      <xdr:col>6</xdr:col>
      <xdr:colOff>685800</xdr:colOff>
      <xdr:row>15</xdr:row>
      <xdr:rowOff>47625</xdr:rowOff>
    </xdr:to>
    <xdr:sp>
      <xdr:nvSpPr>
        <xdr:cNvPr id="11" name="AutoShape 28"/>
        <xdr:cNvSpPr>
          <a:spLocks/>
        </xdr:cNvSpPr>
      </xdr:nvSpPr>
      <xdr:spPr>
        <a:xfrm>
          <a:off x="2981325" y="1038225"/>
          <a:ext cx="3590925" cy="1247775"/>
        </a:xfrm>
        <a:custGeom>
          <a:pathLst>
            <a:path h="131" w="362">
              <a:moveTo>
                <a:pt x="0" y="131"/>
              </a:moveTo>
              <a:lnTo>
                <a:pt x="89" y="19"/>
              </a:lnTo>
              <a:lnTo>
                <a:pt x="36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200025</xdr:colOff>
      <xdr:row>10</xdr:row>
      <xdr:rowOff>76200</xdr:rowOff>
    </xdr:from>
    <xdr:to>
      <xdr:col>7</xdr:col>
      <xdr:colOff>0</xdr:colOff>
      <xdr:row>15</xdr:row>
      <xdr:rowOff>95250</xdr:rowOff>
    </xdr:to>
    <xdr:sp>
      <xdr:nvSpPr>
        <xdr:cNvPr id="12" name="AutoShape 29"/>
        <xdr:cNvSpPr>
          <a:spLocks/>
        </xdr:cNvSpPr>
      </xdr:nvSpPr>
      <xdr:spPr>
        <a:xfrm>
          <a:off x="3067050" y="1504950"/>
          <a:ext cx="3505200" cy="828675"/>
        </a:xfrm>
        <a:custGeom>
          <a:pathLst>
            <a:path h="87" w="350">
              <a:moveTo>
                <a:pt x="0" y="87"/>
              </a:moveTo>
              <a:lnTo>
                <a:pt x="87" y="9"/>
              </a:lnTo>
              <a:lnTo>
                <a:pt x="3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152400</xdr:colOff>
      <xdr:row>14</xdr:row>
      <xdr:rowOff>0</xdr:rowOff>
    </xdr:from>
    <xdr:to>
      <xdr:col>6</xdr:col>
      <xdr:colOff>685800</xdr:colOff>
      <xdr:row>16</xdr:row>
      <xdr:rowOff>66675</xdr:rowOff>
    </xdr:to>
    <xdr:sp>
      <xdr:nvSpPr>
        <xdr:cNvPr id="13" name="AutoShape 30"/>
        <xdr:cNvSpPr>
          <a:spLocks/>
        </xdr:cNvSpPr>
      </xdr:nvSpPr>
      <xdr:spPr>
        <a:xfrm>
          <a:off x="3019425" y="2076450"/>
          <a:ext cx="3552825" cy="390525"/>
        </a:xfrm>
        <a:custGeom>
          <a:pathLst>
            <a:path h="41" w="355">
              <a:moveTo>
                <a:pt x="0" y="41"/>
              </a:moveTo>
              <a:lnTo>
                <a:pt x="89" y="7"/>
              </a:lnTo>
              <a:lnTo>
                <a:pt x="3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133350</xdr:colOff>
      <xdr:row>17</xdr:row>
      <xdr:rowOff>19050</xdr:rowOff>
    </xdr:from>
    <xdr:to>
      <xdr:col>6</xdr:col>
      <xdr:colOff>685800</xdr:colOff>
      <xdr:row>17</xdr:row>
      <xdr:rowOff>66675</xdr:rowOff>
    </xdr:to>
    <xdr:sp>
      <xdr:nvSpPr>
        <xdr:cNvPr id="14" name="AutoShape 31"/>
        <xdr:cNvSpPr>
          <a:spLocks/>
        </xdr:cNvSpPr>
      </xdr:nvSpPr>
      <xdr:spPr>
        <a:xfrm>
          <a:off x="3000375" y="2581275"/>
          <a:ext cx="3571875" cy="47625"/>
        </a:xfrm>
        <a:custGeom>
          <a:pathLst>
            <a:path h="5" w="357">
              <a:moveTo>
                <a:pt x="0" y="0"/>
              </a:moveTo>
              <a:lnTo>
                <a:pt x="90" y="5"/>
              </a:lnTo>
              <a:lnTo>
                <a:pt x="357" y="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123825</xdr:colOff>
      <xdr:row>17</xdr:row>
      <xdr:rowOff>152400</xdr:rowOff>
    </xdr:from>
    <xdr:to>
      <xdr:col>6</xdr:col>
      <xdr:colOff>685800</xdr:colOff>
      <xdr:row>20</xdr:row>
      <xdr:rowOff>57150</xdr:rowOff>
    </xdr:to>
    <xdr:sp>
      <xdr:nvSpPr>
        <xdr:cNvPr id="15" name="AutoShape 32"/>
        <xdr:cNvSpPr>
          <a:spLocks/>
        </xdr:cNvSpPr>
      </xdr:nvSpPr>
      <xdr:spPr>
        <a:xfrm>
          <a:off x="2990850" y="2714625"/>
          <a:ext cx="3581400" cy="390525"/>
        </a:xfrm>
        <a:custGeom>
          <a:pathLst>
            <a:path h="41" w="353">
              <a:moveTo>
                <a:pt x="0" y="0"/>
              </a:moveTo>
              <a:lnTo>
                <a:pt x="220" y="40"/>
              </a:lnTo>
              <a:lnTo>
                <a:pt x="353" y="4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409575</xdr:colOff>
      <xdr:row>7</xdr:row>
      <xdr:rowOff>19050</xdr:rowOff>
    </xdr:from>
    <xdr:to>
      <xdr:col>13</xdr:col>
      <xdr:colOff>133350</xdr:colOff>
      <xdr:row>16</xdr:row>
      <xdr:rowOff>0</xdr:rowOff>
    </xdr:to>
    <xdr:sp>
      <xdr:nvSpPr>
        <xdr:cNvPr id="16" name="TextBox 35"/>
        <xdr:cNvSpPr txBox="1">
          <a:spLocks noChangeArrowheads="1"/>
        </xdr:cNvSpPr>
      </xdr:nvSpPr>
      <xdr:spPr>
        <a:xfrm>
          <a:off x="8667750" y="962025"/>
          <a:ext cx="3152775" cy="1438275"/>
        </a:xfrm>
        <a:prstGeom prst="rect">
          <a:avLst/>
        </a:prstGeom>
        <a:gradFill rotWithShape="1">
          <a:gsLst>
            <a:gs pos="0">
              <a:srgbClr val="CCFFFF"/>
            </a:gs>
            <a:gs pos="100000">
              <a:srgbClr val="5E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Внимание, коллеги!
Если вы увидите устаревшие данные - 
просьба связаться с Типатовым Николаем для корректировки данного инструмента
тел. 8-067-68-20-68-5
hrliga@b-t.com.ua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SheetLayoutView="115" workbookViewId="0" topLeftCell="A1">
      <selection activeCell="A1" sqref="A1:G1"/>
    </sheetView>
  </sheetViews>
  <sheetFormatPr defaultColWidth="9.00390625" defaultRowHeight="12.75"/>
  <cols>
    <col min="1" max="1" width="30.375" style="0" bestFit="1" customWidth="1"/>
    <col min="2" max="2" width="7.25390625" style="0" bestFit="1" customWidth="1"/>
    <col min="3" max="3" width="6.625" style="0" bestFit="1" customWidth="1"/>
    <col min="4" max="4" width="12.00390625" style="0" customWidth="1"/>
    <col min="5" max="5" width="10.00390625" style="0" bestFit="1" customWidth="1"/>
    <col min="6" max="6" width="11.00390625" style="0" bestFit="1" customWidth="1"/>
    <col min="8" max="8" width="22.125" style="0" bestFit="1" customWidth="1"/>
  </cols>
  <sheetData>
    <row r="1" spans="1:7" ht="15">
      <c r="A1" s="40" t="s">
        <v>7</v>
      </c>
      <c r="B1" s="40"/>
      <c r="C1" s="40"/>
      <c r="D1" s="40"/>
      <c r="E1" s="40"/>
      <c r="F1" s="40"/>
      <c r="G1" s="40"/>
    </row>
    <row r="2" spans="1:6" ht="12.75">
      <c r="A2" s="11" t="s">
        <v>31</v>
      </c>
      <c r="F2" s="33">
        <f>D48</f>
        <v>1694.6046000000001</v>
      </c>
    </row>
    <row r="3" ht="6" customHeight="1">
      <c r="A3" s="11"/>
    </row>
    <row r="4" spans="1:8" ht="15.75">
      <c r="A4" s="11"/>
      <c r="D4" s="38" t="s">
        <v>9</v>
      </c>
      <c r="E4" s="39"/>
      <c r="F4" s="39"/>
      <c r="G4" s="38" t="s">
        <v>14</v>
      </c>
      <c r="H4" s="37"/>
    </row>
    <row r="5" spans="1:7" ht="5.25" customHeight="1">
      <c r="A5" s="11"/>
      <c r="D5" s="29"/>
      <c r="G5" s="29"/>
    </row>
    <row r="6" spans="1:7" ht="12.75">
      <c r="A6" s="11"/>
      <c r="D6" s="28" t="s">
        <v>22</v>
      </c>
      <c r="E6" s="12">
        <f>D32</f>
        <v>1219.14</v>
      </c>
      <c r="G6" s="29"/>
    </row>
    <row r="7" ht="6.75" customHeight="1" thickBot="1"/>
    <row r="8" spans="1:8" ht="12.75">
      <c r="A8" s="41" t="s">
        <v>0</v>
      </c>
      <c r="B8" s="42"/>
      <c r="C8" s="43"/>
      <c r="H8" s="8" t="s">
        <v>1</v>
      </c>
    </row>
    <row r="9" spans="1:8" ht="12.75">
      <c r="A9" s="2"/>
      <c r="B9" s="3"/>
      <c r="C9" s="4"/>
      <c r="D9" s="10"/>
      <c r="E9" s="10"/>
      <c r="H9" s="9"/>
    </row>
    <row r="10" spans="1:3" ht="12.75">
      <c r="A10" s="2"/>
      <c r="B10" s="3"/>
      <c r="C10" s="4"/>
    </row>
    <row r="11" spans="1:8" ht="12.75">
      <c r="A11" s="2"/>
      <c r="B11" s="3"/>
      <c r="C11" s="4"/>
      <c r="H11" s="8" t="s">
        <v>4</v>
      </c>
    </row>
    <row r="12" spans="1:8" ht="12.75">
      <c r="A12" s="2"/>
      <c r="B12" s="3"/>
      <c r="C12" s="4"/>
      <c r="H12" s="9"/>
    </row>
    <row r="13" spans="1:3" ht="12.75">
      <c r="A13" s="2"/>
      <c r="B13" s="3"/>
      <c r="C13" s="4"/>
    </row>
    <row r="14" spans="1:8" ht="12.75">
      <c r="A14" s="27">
        <f>F2</f>
        <v>1694.6046000000001</v>
      </c>
      <c r="B14" s="44" t="s">
        <v>6</v>
      </c>
      <c r="C14" s="45"/>
      <c r="H14" s="8" t="s">
        <v>3</v>
      </c>
    </row>
    <row r="15" spans="1:8" ht="12.75">
      <c r="A15" s="2"/>
      <c r="B15" s="1"/>
      <c r="C15" s="4"/>
      <c r="H15" s="9"/>
    </row>
    <row r="16" spans="1:3" ht="12.75">
      <c r="A16" s="2"/>
      <c r="B16" s="1"/>
      <c r="C16" s="4"/>
    </row>
    <row r="17" spans="1:8" ht="12.75">
      <c r="A17" s="2"/>
      <c r="B17" s="1"/>
      <c r="C17" s="4"/>
      <c r="H17" s="8" t="s">
        <v>2</v>
      </c>
    </row>
    <row r="18" spans="1:8" ht="12.75">
      <c r="A18" s="2"/>
      <c r="B18" s="1"/>
      <c r="C18" s="4"/>
      <c r="H18" s="9"/>
    </row>
    <row r="19" spans="1:3" ht="12.75">
      <c r="A19" s="2"/>
      <c r="B19" s="1"/>
      <c r="C19" s="4"/>
    </row>
    <row r="20" spans="1:8" ht="12.75">
      <c r="A20" s="2"/>
      <c r="B20" s="1"/>
      <c r="C20" s="4"/>
      <c r="H20" s="8" t="s">
        <v>5</v>
      </c>
    </row>
    <row r="21" spans="1:8" ht="12.75">
      <c r="A21" s="2"/>
      <c r="B21" s="1"/>
      <c r="C21" s="4"/>
      <c r="H21" s="9"/>
    </row>
    <row r="22" spans="1:3" ht="13.5" thickBot="1">
      <c r="A22" s="5"/>
      <c r="B22" s="6"/>
      <c r="C22" s="7"/>
    </row>
    <row r="23" spans="4:5" ht="12.75">
      <c r="D23" s="25"/>
      <c r="E23" s="30"/>
    </row>
    <row r="24" spans="4:8" ht="12.75">
      <c r="D24" s="35" t="s">
        <v>30</v>
      </c>
      <c r="E24" s="36">
        <f>SUM(D33:D37)</f>
        <v>219.14041500000002</v>
      </c>
      <c r="G24" s="35" t="s">
        <v>30</v>
      </c>
      <c r="H24" s="36">
        <f>SUM(D42:D45)</f>
        <v>475.4646000000001</v>
      </c>
    </row>
    <row r="25" ht="12.75">
      <c r="D25" s="25"/>
    </row>
    <row r="26" spans="4:5" ht="12.75">
      <c r="D26" s="28" t="s">
        <v>23</v>
      </c>
      <c r="E26" s="12">
        <f>D38</f>
        <v>999.999585</v>
      </c>
    </row>
    <row r="27" ht="6.75" customHeight="1"/>
    <row r="28" spans="1:4" ht="12.75">
      <c r="A28" s="46" t="s">
        <v>8</v>
      </c>
      <c r="B28" s="46"/>
      <c r="C28" s="46"/>
      <c r="D28" s="46"/>
    </row>
    <row r="29" spans="1:4" ht="12.75">
      <c r="A29" s="31"/>
      <c r="B29" s="32" t="s">
        <v>24</v>
      </c>
      <c r="C29" s="14">
        <v>525</v>
      </c>
      <c r="D29" s="31"/>
    </row>
    <row r="30" spans="1:4" ht="12.75">
      <c r="A30" s="31"/>
      <c r="B30" s="32" t="s">
        <v>25</v>
      </c>
      <c r="C30" s="14">
        <v>607</v>
      </c>
      <c r="D30" s="31"/>
    </row>
    <row r="31" spans="1:4" ht="12.75">
      <c r="A31" s="13" t="s">
        <v>9</v>
      </c>
      <c r="D31" s="14"/>
    </row>
    <row r="32" spans="1:6" ht="12.75">
      <c r="A32" s="15" t="s">
        <v>21</v>
      </c>
      <c r="D32" s="16">
        <v>1219.14</v>
      </c>
      <c r="F32" s="14"/>
    </row>
    <row r="33" spans="1:8" ht="12.75">
      <c r="A33" s="17" t="s">
        <v>26</v>
      </c>
      <c r="B33" s="18">
        <v>0.005</v>
      </c>
      <c r="C33" s="18">
        <v>0.01</v>
      </c>
      <c r="D33" s="14">
        <f>IF(D32&gt;C30,D32*C33,D32*B33)</f>
        <v>12.191400000000002</v>
      </c>
      <c r="E33" t="s">
        <v>27</v>
      </c>
      <c r="H33" s="34" t="s">
        <v>28</v>
      </c>
    </row>
    <row r="34" spans="1:8" ht="12.75">
      <c r="A34" s="17" t="s">
        <v>10</v>
      </c>
      <c r="C34" s="19">
        <v>0.005</v>
      </c>
      <c r="D34" s="14">
        <f>D32*C34</f>
        <v>6.095700000000001</v>
      </c>
      <c r="H34" s="34" t="s">
        <v>28</v>
      </c>
    </row>
    <row r="35" spans="1:4" ht="12.75">
      <c r="A35" s="17" t="s">
        <v>16</v>
      </c>
      <c r="B35" s="19"/>
      <c r="C35" s="19">
        <v>0.02</v>
      </c>
      <c r="D35" s="14">
        <f>D32*C35</f>
        <v>24.382800000000003</v>
      </c>
    </row>
    <row r="36" spans="1:4" ht="12.75">
      <c r="A36" s="17" t="s">
        <v>29</v>
      </c>
      <c r="B36" s="20"/>
      <c r="C36" s="21"/>
      <c r="D36" s="22" t="s">
        <v>11</v>
      </c>
    </row>
    <row r="37" spans="1:4" ht="12.75">
      <c r="A37" s="17" t="s">
        <v>12</v>
      </c>
      <c r="B37" s="18">
        <v>0.15</v>
      </c>
      <c r="C37" s="18"/>
      <c r="D37" s="14">
        <f>IF(D32&lt;890,(D32-D33-D34-D35-257.5)*0.15,(D32-D33-D34-D35)*0.15)</f>
        <v>176.470515</v>
      </c>
    </row>
    <row r="38" spans="1:4" ht="12.75">
      <c r="A38" s="23" t="s">
        <v>13</v>
      </c>
      <c r="D38" s="24">
        <f>D32-D33-D34-D35-D37</f>
        <v>999.999585</v>
      </c>
    </row>
    <row r="39" ht="7.5" customHeight="1"/>
    <row r="40" spans="1:4" ht="12.75">
      <c r="A40" s="13" t="s">
        <v>14</v>
      </c>
      <c r="D40" s="14"/>
    </row>
    <row r="41" spans="1:4" ht="12.75">
      <c r="A41" s="15" t="s">
        <v>21</v>
      </c>
      <c r="D41" s="16">
        <f>D32</f>
        <v>1219.14</v>
      </c>
    </row>
    <row r="42" spans="1:4" ht="12.75">
      <c r="A42" s="17" t="s">
        <v>15</v>
      </c>
      <c r="B42" s="19">
        <v>0.015</v>
      </c>
      <c r="C42" s="18"/>
      <c r="D42" s="14">
        <f>D41*B42</f>
        <v>18.287100000000002</v>
      </c>
    </row>
    <row r="43" spans="1:4" ht="12.75">
      <c r="A43" s="17" t="s">
        <v>10</v>
      </c>
      <c r="B43" s="19">
        <v>0.013</v>
      </c>
      <c r="D43" s="14">
        <f>D41*B43</f>
        <v>15.84882</v>
      </c>
    </row>
    <row r="44" spans="1:4" ht="12.75">
      <c r="A44" s="17" t="s">
        <v>16</v>
      </c>
      <c r="B44" s="18">
        <v>0.332</v>
      </c>
      <c r="C44" s="19"/>
      <c r="D44" s="14">
        <f>D41*B44</f>
        <v>404.75448000000006</v>
      </c>
    </row>
    <row r="45" spans="1:4" ht="12.75">
      <c r="A45" s="17" t="s">
        <v>17</v>
      </c>
      <c r="B45" s="18">
        <v>0.03</v>
      </c>
      <c r="C45" s="18"/>
      <c r="D45" s="14">
        <f>D41*B45</f>
        <v>36.574200000000005</v>
      </c>
    </row>
    <row r="47" spans="4:6" ht="12.75">
      <c r="D47" s="14"/>
      <c r="E47" s="25" t="s">
        <v>18</v>
      </c>
      <c r="F47" s="25" t="s">
        <v>19</v>
      </c>
    </row>
    <row r="48" spans="1:6" ht="12.75">
      <c r="A48" s="17" t="s">
        <v>20</v>
      </c>
      <c r="D48" s="26">
        <f>SUM(D41:D45)</f>
        <v>1694.6046000000001</v>
      </c>
      <c r="E48" s="26">
        <f>D48/22</f>
        <v>77.02748181818183</v>
      </c>
      <c r="F48" s="26">
        <f>D48/22/8</f>
        <v>9.628435227272728</v>
      </c>
    </row>
  </sheetData>
  <mergeCells count="4">
    <mergeCell ref="A1:G1"/>
    <mergeCell ref="A8:C8"/>
    <mergeCell ref="B14:C14"/>
    <mergeCell ref="A28:D28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grand</dc:creator>
  <cp:keywords/>
  <dc:description/>
  <cp:lastModifiedBy>***********</cp:lastModifiedBy>
  <cp:lastPrinted>2007-02-21T12:24:26Z</cp:lastPrinted>
  <dcterms:created xsi:type="dcterms:W3CDTF">2005-06-30T07:38:02Z</dcterms:created>
  <dcterms:modified xsi:type="dcterms:W3CDTF">2008-09-18T07:39:52Z</dcterms:modified>
  <cp:category/>
  <cp:version/>
  <cp:contentType/>
  <cp:contentStatus/>
</cp:coreProperties>
</file>